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X:\_Wayne's Files\Scouts BSA\Activities\"/>
    </mc:Choice>
  </mc:AlternateContent>
  <xr:revisionPtr revIDLastSave="0" documentId="13_ncr:1_{41F682BE-06CE-479B-A6CF-5A8A94070D3B}" xr6:coauthVersionLast="46" xr6:coauthVersionMax="46" xr10:uidLastSave="{00000000-0000-0000-0000-000000000000}"/>
  <bookViews>
    <workbookView xWindow="23370" yWindow="1590" windowWidth="23565" windowHeight="14280" xr2:uid="{BD2DCB7C-F86F-46DF-90F9-60D0076C8B71}"/>
  </bookViews>
  <sheets>
    <sheet name="Template" sheetId="2" r:id="rId1"/>
    <sheet name="Example" sheetId="1" r:id="rId2"/>
  </sheets>
  <definedNames>
    <definedName name="_xlnm.Print_Area" localSheetId="1">Example!$A$103:$E$136</definedName>
    <definedName name="_xlnm.Print_Area" localSheetId="0">Template!$A$103:$E$136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2" l="1"/>
  <c r="C69" i="2"/>
  <c r="C68" i="2"/>
  <c r="C67" i="2"/>
  <c r="C70" i="1"/>
  <c r="C69" i="1"/>
  <c r="C68" i="1"/>
  <c r="C67" i="1"/>
  <c r="B106" i="2"/>
  <c r="C133" i="2"/>
  <c r="C121" i="2"/>
  <c r="C134" i="2" s="1"/>
  <c r="C135" i="2" s="1"/>
  <c r="C76" i="2"/>
  <c r="B35" i="2"/>
  <c r="C77" i="2" s="1"/>
  <c r="B18" i="2"/>
  <c r="A1" i="2"/>
  <c r="B105" i="2" s="1"/>
  <c r="A1" i="1"/>
  <c r="B105" i="1" s="1"/>
  <c r="C133" i="1"/>
  <c r="C121" i="1"/>
  <c r="C134" i="1" s="1"/>
  <c r="C135" i="1" s="1"/>
  <c r="C76" i="1"/>
  <c r="B35" i="1"/>
  <c r="C77" i="1" s="1"/>
  <c r="B18" i="1"/>
  <c r="C70" i="2" l="1"/>
  <c r="C80" i="2"/>
  <c r="C81" i="2" s="1"/>
  <c r="C78" i="2"/>
  <c r="C79" i="2" s="1"/>
  <c r="C78" i="1"/>
  <c r="C79" i="1" s="1"/>
  <c r="C80" i="1"/>
  <c r="C81" i="1" s="1"/>
  <c r="B36" i="1" l="1"/>
</calcChain>
</file>

<file path=xl/sharedStrings.xml><?xml version="1.0" encoding="utf-8"?>
<sst xmlns="http://schemas.openxmlformats.org/spreadsheetml/2006/main" count="312" uniqueCount="169">
  <si>
    <t>Camping in the Everglades</t>
  </si>
  <si>
    <t>Event Name:</t>
  </si>
  <si>
    <t>Description:</t>
  </si>
  <si>
    <t>Explore the natural beauty of Florida's Everglades on this wild and exciting camping trip. We will be staying in the heart of Everglades National Park, doing some short exploratory day hikes, and visiting a cold-war era missile base. Bring your camera, gator repellent, and a sense of adventure!</t>
  </si>
  <si>
    <t>Troop Event:</t>
  </si>
  <si>
    <t>Girl Troop</t>
  </si>
  <si>
    <t>Display:</t>
  </si>
  <si>
    <t>Main Event</t>
  </si>
  <si>
    <t>Event Location:</t>
  </si>
  <si>
    <t>Everglades National Park</t>
  </si>
  <si>
    <t>Event Address:</t>
  </si>
  <si>
    <t>1 Flamingo Lodge Highway, Homestead, FL, 33034</t>
  </si>
  <si>
    <t>Meeting Place:</t>
  </si>
  <si>
    <t>Ascension Scout Locker</t>
  </si>
  <si>
    <t>Departure/Event Date:</t>
  </si>
  <si>
    <t>Departure/Event Time:</t>
  </si>
  <si>
    <t>4:30pm</t>
  </si>
  <si>
    <t>Return Date:</t>
  </si>
  <si>
    <t>Return Time:</t>
  </si>
  <si>
    <t>1:30pm</t>
  </si>
  <si>
    <t>Permission/Fee Deadline:</t>
  </si>
  <si>
    <t>Permission Required:</t>
  </si>
  <si>
    <t>Yes</t>
  </si>
  <si>
    <t>Total Cost:</t>
  </si>
  <si>
    <t>Cost Breakdown:</t>
  </si>
  <si>
    <t>$10 camping, $12 food, $8 fuel</t>
  </si>
  <si>
    <t>Down Payment Required:</t>
  </si>
  <si>
    <t>Down Payment Deadline:</t>
  </si>
  <si>
    <t>Event Type:</t>
  </si>
  <si>
    <t>Overnight Camping</t>
  </si>
  <si>
    <t>Event Leader:</t>
  </si>
  <si>
    <t>Wayne Devoid</t>
  </si>
  <si>
    <t>What to Bring:</t>
  </si>
  <si>
    <t>Camping gear list</t>
  </si>
  <si>
    <t>Mode of Transpiration:</t>
  </si>
  <si>
    <t>Privately Owed Vehicle</t>
  </si>
  <si>
    <t>Emergency Contact:</t>
  </si>
  <si>
    <t>Shelly Lail</t>
  </si>
  <si>
    <t>Other Forms:</t>
  </si>
  <si>
    <t>Additional Links:</t>
  </si>
  <si>
    <t>Florida Everglades National Park</t>
  </si>
  <si>
    <t>https://www.nps.gov/ever/index.htm</t>
  </si>
  <si>
    <t xml:space="preserve">Image Link: </t>
  </si>
  <si>
    <t>youth_floridaeverglades.jpg</t>
  </si>
  <si>
    <t>TRIP PLANNING</t>
  </si>
  <si>
    <t>Expected Youth:</t>
  </si>
  <si>
    <t>Expected Adults:</t>
  </si>
  <si>
    <t>Total Expected:</t>
  </si>
  <si>
    <t>Expected Cost:</t>
  </si>
  <si>
    <t>Charge:</t>
  </si>
  <si>
    <t>Itinerary Notes:</t>
  </si>
  <si>
    <t>Potential Camping:</t>
  </si>
  <si>
    <t>Flamingo Campground</t>
  </si>
  <si>
    <t>(850) 708-2207</t>
  </si>
  <si>
    <t>https://flamingoeverglades.com/boat-tours/</t>
  </si>
  <si>
    <t>15 people per group camping site</t>
  </si>
  <si>
    <t>Long Pine Key Campground</t>
  </si>
  <si>
    <t>(855) 708-2207</t>
  </si>
  <si>
    <t>$35 per group site for long pine key campground</t>
  </si>
  <si>
    <t>1 Flamingo Lodge Highway, Homestead, FL, United States, 33034</t>
  </si>
  <si>
    <t>https://flamingoeverglades.com/</t>
  </si>
  <si>
    <t>National Park Fee - per car</t>
  </si>
  <si>
    <t>Midway Campground</t>
  </si>
  <si>
    <t>(877) 444-6777</t>
  </si>
  <si>
    <t>Tent sites $24 per night, annual park passes 50% discount</t>
  </si>
  <si>
    <t>Monument Lake Campground</t>
  </si>
  <si>
    <t>Open Aug 29-April 15. Tent sites $24, 50% for national park passes</t>
  </si>
  <si>
    <t>Camp Everglades, BSA Camp</t>
  </si>
  <si>
    <r>
      <t>Miami Dade County (within Everglades National Park)</t>
    </r>
    <r>
      <rPr>
        <sz val="11"/>
        <color theme="1"/>
        <rFont val="Calibri"/>
        <family val="2"/>
        <scheme val="minor"/>
      </rPr>
      <t>, 28400 Research Road, Homestead, FL 33034</t>
    </r>
  </si>
  <si>
    <t>https://sfcbsa.org/camps/camp-everglades/</t>
  </si>
  <si>
    <t>$4 per person per night</t>
  </si>
  <si>
    <t>Everglades Visitors Center</t>
  </si>
  <si>
    <t>40001 State Hwy 9336, Homestead, FL 33034</t>
  </si>
  <si>
    <t>Potential Vendor:</t>
  </si>
  <si>
    <t>RESERVATION INFO</t>
  </si>
  <si>
    <t>Made reservations for Long Pine Key - group site</t>
  </si>
  <si>
    <t>TRIP COSTING</t>
  </si>
  <si>
    <t>Trip Mileage:</t>
  </si>
  <si>
    <t>Miles (round trip)</t>
  </si>
  <si>
    <t>3:40 hour drive time</t>
  </si>
  <si>
    <t>Number of Cars</t>
  </si>
  <si>
    <t>Fuel Price (per gal)</t>
  </si>
  <si>
    <t>Meals:</t>
  </si>
  <si>
    <t>Fri Dinner</t>
  </si>
  <si>
    <t>Sat Breakfast</t>
  </si>
  <si>
    <t>Sat Lunch</t>
  </si>
  <si>
    <t>Sat Dinner</t>
  </si>
  <si>
    <t>Sun Breakfast</t>
  </si>
  <si>
    <t>Lodging:</t>
  </si>
  <si>
    <t>Friday Night</t>
  </si>
  <si>
    <t>Saturday Night</t>
  </si>
  <si>
    <t>Entrance Fee:</t>
  </si>
  <si>
    <t>ITINERARY</t>
  </si>
  <si>
    <t>Friday</t>
  </si>
  <si>
    <t>Depart Ascension Scout Locker</t>
  </si>
  <si>
    <t>9:00pm</t>
  </si>
  <si>
    <t>Arrive at Everglades National Park (1 Flamingo Lodge Highway, Homestead, FL, 33034, 855.708.2207)</t>
  </si>
  <si>
    <t>11:00pm</t>
  </si>
  <si>
    <t>Lights out</t>
  </si>
  <si>
    <t>Saturday</t>
  </si>
  <si>
    <t>8:00am</t>
  </si>
  <si>
    <t>Breakfast</t>
  </si>
  <si>
    <t>10:00am</t>
  </si>
  <si>
    <t>Everglades Hike and Requirements</t>
  </si>
  <si>
    <t>12:00pm</t>
  </si>
  <si>
    <t xml:space="preserve">Lunch </t>
  </si>
  <si>
    <t>2pm</t>
  </si>
  <si>
    <t>Nike Missile Battery tour (Research Road, Homestead, FL 33034)</t>
  </si>
  <si>
    <t>3:45pm</t>
  </si>
  <si>
    <t>Everglades National Park Visitors Center (40001 State Hwy 9336, Homestead, FL 33034)</t>
  </si>
  <si>
    <t>5pm</t>
  </si>
  <si>
    <t>Dinner</t>
  </si>
  <si>
    <t>7:30pm - 8:30pm</t>
  </si>
  <si>
    <t>Night hike and alligator hunting along the Anhinga Trail, Royal Palm Visitor Center</t>
  </si>
  <si>
    <t>Sunday</t>
  </si>
  <si>
    <t>7:30am</t>
  </si>
  <si>
    <t>9am</t>
  </si>
  <si>
    <t>Depart</t>
  </si>
  <si>
    <t>Arrive at Ascension Scout Locker</t>
  </si>
  <si>
    <t>ACTUAL ATTENDENCE</t>
  </si>
  <si>
    <t>Attendee</t>
  </si>
  <si>
    <t>Paid</t>
  </si>
  <si>
    <t>Permission</t>
  </si>
  <si>
    <t>Health Form</t>
  </si>
  <si>
    <t>yes</t>
  </si>
  <si>
    <t>TOTAL COLLECTED</t>
  </si>
  <si>
    <t>RECONCILE</t>
  </si>
  <si>
    <t>Vendor</t>
  </si>
  <si>
    <t>Payment</t>
  </si>
  <si>
    <t>Date</t>
  </si>
  <si>
    <t>Payee</t>
  </si>
  <si>
    <t>Flamingo Adventures - Camp Fee</t>
  </si>
  <si>
    <t>Everglades National Park - Entrance Fee</t>
  </si>
  <si>
    <t>Food - North Star Patrol</t>
  </si>
  <si>
    <t>Food - Making History Patrol</t>
  </si>
  <si>
    <t>TOTAL SPENT</t>
  </si>
  <si>
    <t>DIFFERENCE</t>
  </si>
  <si>
    <t>WEBSITE INFO</t>
  </si>
  <si>
    <t>Call ahead to make sure a late arrival is possible</t>
  </si>
  <si>
    <t>Nike missile battery offering limited tours due to COVID</t>
  </si>
  <si>
    <t>Called to confirm reservations with the ranger</t>
  </si>
  <si>
    <t>Event Name Here</t>
  </si>
  <si>
    <t>Select One</t>
  </si>
  <si>
    <t>Campground Name</t>
  </si>
  <si>
    <t>Entrance Fee</t>
  </si>
  <si>
    <t>1:00 hour drive time</t>
  </si>
  <si>
    <t xml:space="preserve">Arrive </t>
  </si>
  <si>
    <t>Activity</t>
  </si>
  <si>
    <t>Scout 1</t>
  </si>
  <si>
    <t>Scout 2</t>
  </si>
  <si>
    <t>Scout 3</t>
  </si>
  <si>
    <t>Scout 4</t>
  </si>
  <si>
    <t>Scout 5</t>
  </si>
  <si>
    <t>Scout 6</t>
  </si>
  <si>
    <t>Scout 7</t>
  </si>
  <si>
    <t>Scout 8</t>
  </si>
  <si>
    <t>Leader 1</t>
  </si>
  <si>
    <t>Leader 2</t>
  </si>
  <si>
    <t>Leader 3</t>
  </si>
  <si>
    <t>Leader 4</t>
  </si>
  <si>
    <t>Fuel - Leader 1</t>
  </si>
  <si>
    <t>Fuel - Leader 2</t>
  </si>
  <si>
    <t>Tolls - Leader 1</t>
  </si>
  <si>
    <t>Tolls - Leader 2</t>
  </si>
  <si>
    <t>Tolls</t>
  </si>
  <si>
    <t>Total Tolls</t>
  </si>
  <si>
    <t>Vehicle(s) Fuel - no trailer</t>
  </si>
  <si>
    <t>Vehicle Fuel - trailer</t>
  </si>
  <si>
    <t>Park fee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</si>
</sst>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yyyy\-mm\-dd;@"/>
    <numFmt numFmtId="165" formatCode="&quot;$&quot;#,##0.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i/>
      <sz val="12"/>
      <color theme="1"/>
      <name val="Calibri"/>
      <family val="2"/>
      <scheme val="minor"/>
    </font>
    <font>
      <b/>
      <i/>
      <sz val="11"/>
      <color theme="1"/>
      <name val="Calibri"/>
      <family val="2"/>
      <scheme val="minor"/>
    </font>
    <font>
      <b/>
      <i/>
      <sz val="14"/>
      <color theme="1"/>
      <name val="Calibri"/>
      <family val="2"/>
      <scheme val="minor"/>
    </font>
    <font>
      <b/>
      <sz val="20"/>
      <color theme="1"/>
      <name val="Calibri"/>
      <family val="2"/>
      <scheme val="minor"/>
    </font>
    <font>
      <i/>
      <sz val="11"/>
      <color theme="1"/>
      <name val="Calibri"/>
      <family val="2"/>
      <scheme val="minor"/>
    </font>
    <font>
      <sz val="8"/>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4" fontId="1" fillId="0" borderId="0" applyFont="0" applyFill="0" applyBorder="0" applyAlignment="0" applyProtection="0"/>
  </cellStyleXfs>
  <cellXfs count="38">
    <xf numFmtId="0" fontId="0" fillId="0" borderId="0" xfId="0"/>
    <xf numFmtId="0" fontId="3" fillId="0" borderId="0" xfId="0" applyFont="1"/>
    <xf numFmtId="0" fontId="2" fillId="0" borderId="0" xfId="0" applyFont="1" applyAlignment="1">
      <alignment horizontal="right"/>
    </xf>
    <xf numFmtId="0" fontId="2" fillId="0" borderId="0" xfId="0" applyFont="1" applyAlignment="1">
      <alignment horizontal="right" vertical="top"/>
    </xf>
    <xf numFmtId="0" fontId="0" fillId="0" borderId="0" xfId="0" applyAlignment="1">
      <alignment horizontal="left" vertical="top" wrapText="1"/>
    </xf>
    <xf numFmtId="0" fontId="0" fillId="0" borderId="0" xfId="0" applyAlignment="1">
      <alignment horizontal="left" vertical="top" wrapText="1"/>
    </xf>
    <xf numFmtId="164" fontId="0" fillId="0" borderId="0" xfId="0" applyNumberFormat="1" applyAlignment="1">
      <alignment horizontal="left"/>
    </xf>
    <xf numFmtId="165" fontId="0" fillId="0" borderId="0" xfId="0" applyNumberFormat="1" applyAlignment="1">
      <alignment horizontal="left"/>
    </xf>
    <xf numFmtId="0" fontId="0" fillId="0" borderId="0" xfId="0" applyAlignment="1">
      <alignment horizontal="left" vertical="top"/>
    </xf>
    <xf numFmtId="0" fontId="4" fillId="0" borderId="0" xfId="0" applyFont="1"/>
    <xf numFmtId="0" fontId="0" fillId="0" borderId="0" xfId="0" applyAlignment="1">
      <alignment horizontal="left"/>
    </xf>
    <xf numFmtId="0" fontId="0" fillId="0" borderId="0" xfId="0" applyAlignment="1">
      <alignment horizontal="right"/>
    </xf>
    <xf numFmtId="0" fontId="2" fillId="0" borderId="0" xfId="0" applyFont="1"/>
    <xf numFmtId="44" fontId="0" fillId="0" borderId="0" xfId="1" applyFont="1"/>
    <xf numFmtId="0" fontId="2" fillId="0" borderId="0" xfId="0" applyFont="1" applyAlignment="1">
      <alignment wrapText="1"/>
    </xf>
    <xf numFmtId="0" fontId="2" fillId="0" borderId="0" xfId="0" applyFont="1" applyAlignment="1">
      <alignment vertical="top"/>
    </xf>
    <xf numFmtId="0" fontId="0" fillId="0" borderId="0" xfId="0" applyAlignment="1">
      <alignment vertical="top" wrapText="1"/>
    </xf>
    <xf numFmtId="0" fontId="0" fillId="0" borderId="0" xfId="0" applyAlignment="1">
      <alignment vertical="center"/>
    </xf>
    <xf numFmtId="0" fontId="5" fillId="0" borderId="0" xfId="0" applyFont="1"/>
    <xf numFmtId="14" fontId="0" fillId="0" borderId="0" xfId="0" applyNumberFormat="1"/>
    <xf numFmtId="14" fontId="0" fillId="0" borderId="0" xfId="0" applyNumberFormat="1" applyAlignment="1">
      <alignment horizontal="left"/>
    </xf>
    <xf numFmtId="165" fontId="2" fillId="0" borderId="0" xfId="0" applyNumberFormat="1" applyFont="1"/>
    <xf numFmtId="44" fontId="2" fillId="0" borderId="0" xfId="1" applyFont="1"/>
    <xf numFmtId="44" fontId="2" fillId="0" borderId="0" xfId="0" applyNumberFormat="1" applyFont="1"/>
    <xf numFmtId="165" fontId="0" fillId="0" borderId="0" xfId="0" applyNumberFormat="1"/>
    <xf numFmtId="0" fontId="6" fillId="0" borderId="0" xfId="0" applyFont="1" applyAlignment="1">
      <alignment horizontal="left"/>
    </xf>
    <xf numFmtId="0" fontId="2"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vertical="center"/>
    </xf>
    <xf numFmtId="6" fontId="2" fillId="0" borderId="0" xfId="0" applyNumberFormat="1" applyFont="1" applyAlignment="1">
      <alignment horizontal="center"/>
    </xf>
    <xf numFmtId="0" fontId="0" fillId="0" borderId="0" xfId="0" applyAlignment="1">
      <alignment horizontal="center"/>
    </xf>
    <xf numFmtId="14" fontId="0" fillId="0" borderId="0" xfId="0" applyNumberFormat="1" applyAlignment="1">
      <alignment horizontal="center"/>
    </xf>
    <xf numFmtId="165" fontId="2" fillId="0" borderId="0" xfId="0" applyNumberFormat="1" applyFont="1" applyAlignment="1">
      <alignment horizontal="center"/>
    </xf>
    <xf numFmtId="0" fontId="7" fillId="0" borderId="0" xfId="0" applyFont="1" applyAlignment="1">
      <alignment horizontal="center"/>
    </xf>
    <xf numFmtId="14" fontId="0" fillId="0" borderId="0" xfId="0" applyNumberFormat="1" applyAlignment="1">
      <alignment horizontal="right"/>
    </xf>
    <xf numFmtId="0" fontId="8" fillId="0" borderId="0" xfId="0" applyFont="1"/>
    <xf numFmtId="44" fontId="1" fillId="0" borderId="0" xfId="1" applyFont="1"/>
    <xf numFmtId="44" fontId="0" fillId="0" borderId="0" xfId="0" applyNumberForma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A99BA-B8EB-4006-971D-DD76CC7C51E5}">
  <sheetPr>
    <tabColor theme="9" tint="0.79998168889431442"/>
    <pageSetUpPr fitToPage="1"/>
  </sheetPr>
  <dimension ref="A1:Q137"/>
  <sheetViews>
    <sheetView tabSelected="1" zoomScaleNormal="100" workbookViewId="0">
      <selection activeCell="B37" sqref="B37"/>
    </sheetView>
  </sheetViews>
  <sheetFormatPr defaultRowHeight="15" x14ac:dyDescent="0.25"/>
  <cols>
    <col min="1" max="1" width="24.7109375" customWidth="1"/>
    <col min="2" max="2" width="36.85546875" customWidth="1"/>
    <col min="3" max="3" width="12.42578125" customWidth="1"/>
    <col min="4" max="4" width="20.140625" customWidth="1"/>
    <col min="5" max="5" width="17.7109375" customWidth="1"/>
    <col min="15" max="15" width="27.7109375" customWidth="1"/>
    <col min="16" max="16" width="10.7109375" customWidth="1"/>
    <col min="17" max="17" width="13.28515625" customWidth="1"/>
    <col min="19" max="19" width="11.85546875" customWidth="1"/>
  </cols>
  <sheetData>
    <row r="1" spans="1:9" ht="26.25" x14ac:dyDescent="0.4">
      <c r="A1" s="33" t="str">
        <f>B5</f>
        <v>Event Name Here</v>
      </c>
      <c r="B1" s="33"/>
      <c r="C1" s="33"/>
      <c r="D1" s="33"/>
      <c r="E1" s="33"/>
      <c r="F1" s="1"/>
      <c r="G1" s="1"/>
      <c r="H1" s="1"/>
      <c r="I1" s="1"/>
    </row>
    <row r="3" spans="1:9" ht="15.75" x14ac:dyDescent="0.25">
      <c r="A3" s="9" t="s">
        <v>137</v>
      </c>
    </row>
    <row r="5" spans="1:9" x14ac:dyDescent="0.25">
      <c r="A5" s="2" t="s">
        <v>1</v>
      </c>
      <c r="B5" t="s">
        <v>141</v>
      </c>
    </row>
    <row r="6" spans="1:9" ht="51" customHeight="1" x14ac:dyDescent="0.25">
      <c r="A6" s="3" t="s">
        <v>2</v>
      </c>
      <c r="B6" s="4"/>
      <c r="C6" s="4"/>
      <c r="D6" s="4"/>
      <c r="E6" s="4"/>
      <c r="F6" s="5"/>
    </row>
    <row r="7" spans="1:9" x14ac:dyDescent="0.25">
      <c r="A7" s="2" t="s">
        <v>4</v>
      </c>
      <c r="B7" t="s">
        <v>142</v>
      </c>
      <c r="C7" s="5"/>
      <c r="D7" s="5"/>
      <c r="E7" s="5"/>
      <c r="F7" s="5"/>
    </row>
    <row r="8" spans="1:9" x14ac:dyDescent="0.25">
      <c r="A8" s="2" t="s">
        <v>6</v>
      </c>
      <c r="B8" t="s">
        <v>142</v>
      </c>
      <c r="C8" s="5"/>
      <c r="D8" s="5"/>
      <c r="E8" s="5"/>
      <c r="F8" s="5"/>
    </row>
    <row r="9" spans="1:9" x14ac:dyDescent="0.25">
      <c r="A9" s="2" t="s">
        <v>8</v>
      </c>
      <c r="C9" s="5"/>
      <c r="D9" s="5"/>
      <c r="E9" s="5"/>
      <c r="F9" s="5"/>
    </row>
    <row r="10" spans="1:9" x14ac:dyDescent="0.25">
      <c r="A10" s="2" t="s">
        <v>10</v>
      </c>
      <c r="C10" s="5"/>
      <c r="D10" s="5"/>
      <c r="E10" s="5"/>
      <c r="F10" s="5"/>
    </row>
    <row r="11" spans="1:9" x14ac:dyDescent="0.25">
      <c r="A11" s="2" t="s">
        <v>12</v>
      </c>
      <c r="C11" s="5"/>
      <c r="D11" s="5"/>
      <c r="E11" s="5"/>
      <c r="F11" s="5"/>
    </row>
    <row r="12" spans="1:9" x14ac:dyDescent="0.25">
      <c r="A12" s="2" t="s">
        <v>14</v>
      </c>
      <c r="B12" s="6"/>
      <c r="C12" s="5"/>
      <c r="D12" s="5"/>
      <c r="E12" s="5"/>
      <c r="F12" s="5"/>
    </row>
    <row r="13" spans="1:9" x14ac:dyDescent="0.25">
      <c r="A13" s="2" t="s">
        <v>15</v>
      </c>
      <c r="C13" s="5"/>
      <c r="D13" s="5"/>
      <c r="E13" s="5"/>
      <c r="F13" s="5"/>
    </row>
    <row r="14" spans="1:9" x14ac:dyDescent="0.25">
      <c r="A14" s="2" t="s">
        <v>17</v>
      </c>
      <c r="B14" s="6"/>
      <c r="C14" s="5"/>
      <c r="D14" s="5"/>
      <c r="E14" s="5"/>
      <c r="F14" s="5"/>
    </row>
    <row r="15" spans="1:9" x14ac:dyDescent="0.25">
      <c r="A15" s="2" t="s">
        <v>18</v>
      </c>
      <c r="C15" s="5"/>
      <c r="D15" s="5"/>
      <c r="E15" s="5"/>
      <c r="F15" s="5"/>
    </row>
    <row r="16" spans="1:9" x14ac:dyDescent="0.25">
      <c r="A16" s="2" t="s">
        <v>20</v>
      </c>
      <c r="B16" s="6"/>
      <c r="C16" s="5"/>
      <c r="D16" s="5"/>
      <c r="E16" s="5"/>
      <c r="F16" s="5"/>
    </row>
    <row r="17" spans="1:6" x14ac:dyDescent="0.25">
      <c r="A17" s="2" t="s">
        <v>21</v>
      </c>
      <c r="B17" t="s">
        <v>142</v>
      </c>
      <c r="C17" s="5"/>
      <c r="D17" s="5"/>
      <c r="E17" s="5"/>
      <c r="F17" s="5"/>
    </row>
    <row r="18" spans="1:6" x14ac:dyDescent="0.25">
      <c r="A18" s="2" t="s">
        <v>23</v>
      </c>
      <c r="B18" s="7">
        <f>B37</f>
        <v>35</v>
      </c>
      <c r="C18" s="5"/>
      <c r="D18" s="5"/>
      <c r="E18" s="5"/>
      <c r="F18" s="5"/>
    </row>
    <row r="19" spans="1:6" x14ac:dyDescent="0.25">
      <c r="A19" s="2" t="s">
        <v>24</v>
      </c>
      <c r="C19" s="5"/>
      <c r="D19" s="5"/>
      <c r="E19" s="5"/>
      <c r="F19" s="5"/>
    </row>
    <row r="20" spans="1:6" x14ac:dyDescent="0.25">
      <c r="A20" s="2" t="s">
        <v>26</v>
      </c>
      <c r="B20" s="7"/>
      <c r="C20" s="5"/>
      <c r="D20" s="5"/>
      <c r="E20" s="5"/>
      <c r="F20" s="5"/>
    </row>
    <row r="21" spans="1:6" x14ac:dyDescent="0.25">
      <c r="A21" s="2" t="s">
        <v>27</v>
      </c>
      <c r="B21" s="7"/>
      <c r="C21" s="5"/>
      <c r="D21" s="5"/>
      <c r="E21" s="5"/>
      <c r="F21" s="5"/>
    </row>
    <row r="22" spans="1:6" x14ac:dyDescent="0.25">
      <c r="A22" s="2" t="s">
        <v>28</v>
      </c>
      <c r="B22" t="s">
        <v>142</v>
      </c>
      <c r="C22" s="5"/>
      <c r="D22" s="5"/>
      <c r="E22" s="5"/>
      <c r="F22" s="5"/>
    </row>
    <row r="23" spans="1:6" x14ac:dyDescent="0.25">
      <c r="A23" s="2" t="s">
        <v>30</v>
      </c>
      <c r="C23" s="5"/>
      <c r="D23" s="5"/>
      <c r="E23" s="5"/>
      <c r="F23" s="5"/>
    </row>
    <row r="24" spans="1:6" x14ac:dyDescent="0.25">
      <c r="A24" s="2" t="s">
        <v>32</v>
      </c>
      <c r="C24" s="5"/>
      <c r="D24" s="5"/>
      <c r="E24" s="5"/>
      <c r="F24" s="5"/>
    </row>
    <row r="25" spans="1:6" x14ac:dyDescent="0.25">
      <c r="A25" s="2" t="s">
        <v>34</v>
      </c>
      <c r="B25" t="s">
        <v>142</v>
      </c>
      <c r="C25" s="5"/>
      <c r="D25" s="5"/>
      <c r="E25" s="5"/>
      <c r="F25" s="5"/>
    </row>
    <row r="26" spans="1:6" x14ac:dyDescent="0.25">
      <c r="A26" s="2" t="s">
        <v>36</v>
      </c>
      <c r="C26" s="5"/>
      <c r="D26" s="5"/>
      <c r="E26" s="5"/>
      <c r="F26" s="5"/>
    </row>
    <row r="27" spans="1:6" x14ac:dyDescent="0.25">
      <c r="A27" s="2" t="s">
        <v>38</v>
      </c>
      <c r="C27" s="5"/>
      <c r="D27" s="5"/>
      <c r="E27" s="5"/>
      <c r="F27" s="5"/>
    </row>
    <row r="28" spans="1:6" x14ac:dyDescent="0.25">
      <c r="A28" s="2" t="s">
        <v>39</v>
      </c>
      <c r="C28" s="8"/>
      <c r="D28" s="5"/>
      <c r="E28" s="5"/>
      <c r="F28" s="5"/>
    </row>
    <row r="29" spans="1:6" x14ac:dyDescent="0.25">
      <c r="A29" s="2" t="s">
        <v>42</v>
      </c>
      <c r="C29" s="5"/>
      <c r="D29" s="5"/>
      <c r="E29" s="5"/>
      <c r="F29" s="5"/>
    </row>
    <row r="30" spans="1:6" x14ac:dyDescent="0.25">
      <c r="A30" s="2"/>
      <c r="B30" s="5"/>
      <c r="C30" s="5"/>
      <c r="D30" s="5"/>
      <c r="E30" s="5"/>
      <c r="F30" s="5"/>
    </row>
    <row r="31" spans="1:6" ht="15.75" x14ac:dyDescent="0.25">
      <c r="A31" s="9" t="s">
        <v>44</v>
      </c>
    </row>
    <row r="33" spans="1:15" x14ac:dyDescent="0.25">
      <c r="A33" s="2" t="s">
        <v>45</v>
      </c>
      <c r="B33" s="10">
        <v>10</v>
      </c>
    </row>
    <row r="34" spans="1:15" x14ac:dyDescent="0.25">
      <c r="A34" s="2" t="s">
        <v>46</v>
      </c>
      <c r="B34" s="10">
        <v>5</v>
      </c>
    </row>
    <row r="35" spans="1:15" x14ac:dyDescent="0.25">
      <c r="A35" s="2" t="s">
        <v>47</v>
      </c>
      <c r="B35" s="10">
        <f>B33+B34</f>
        <v>15</v>
      </c>
    </row>
    <row r="36" spans="1:15" x14ac:dyDescent="0.25">
      <c r="A36" s="2" t="s">
        <v>48</v>
      </c>
      <c r="B36" s="7">
        <f>C70+C76+C79+C81</f>
        <v>35.200000000000003</v>
      </c>
    </row>
    <row r="37" spans="1:15" x14ac:dyDescent="0.25">
      <c r="A37" s="2" t="s">
        <v>49</v>
      </c>
      <c r="B37" s="7">
        <v>35</v>
      </c>
    </row>
    <row r="38" spans="1:15" x14ac:dyDescent="0.25">
      <c r="A38" s="11"/>
      <c r="B38" s="10"/>
    </row>
    <row r="39" spans="1:15" x14ac:dyDescent="0.25">
      <c r="A39" s="2" t="s">
        <v>50</v>
      </c>
    </row>
    <row r="40" spans="1:15" x14ac:dyDescent="0.25">
      <c r="A40" s="2"/>
    </row>
    <row r="42" spans="1:15" x14ac:dyDescent="0.25">
      <c r="A42" s="2" t="s">
        <v>51</v>
      </c>
      <c r="B42" s="35" t="s">
        <v>143</v>
      </c>
      <c r="C42" s="36">
        <v>30</v>
      </c>
      <c r="D42" s="14"/>
      <c r="E42" s="12"/>
    </row>
    <row r="43" spans="1:15" x14ac:dyDescent="0.25">
      <c r="A43" s="11"/>
      <c r="B43" s="35" t="s">
        <v>144</v>
      </c>
      <c r="C43" s="36">
        <v>30</v>
      </c>
      <c r="D43" s="12"/>
      <c r="E43" s="12"/>
    </row>
    <row r="44" spans="1:15" x14ac:dyDescent="0.25">
      <c r="B44" s="12"/>
      <c r="D44" s="12"/>
      <c r="E44" s="15"/>
      <c r="O44" s="13"/>
    </row>
    <row r="45" spans="1:15" x14ac:dyDescent="0.25">
      <c r="B45" s="12"/>
      <c r="D45" s="12"/>
      <c r="E45" s="15"/>
      <c r="F45" s="12"/>
      <c r="G45" s="12"/>
      <c r="O45" s="13"/>
    </row>
    <row r="46" spans="1:15" x14ac:dyDescent="0.25">
      <c r="F46" s="12"/>
      <c r="G46" s="12"/>
      <c r="O46" s="13"/>
    </row>
    <row r="47" spans="1:15" x14ac:dyDescent="0.25">
      <c r="F47" s="12"/>
      <c r="G47" s="12"/>
      <c r="O47" s="13"/>
    </row>
    <row r="48" spans="1:15" x14ac:dyDescent="0.25">
      <c r="F48" s="12"/>
      <c r="G48" s="12"/>
      <c r="O48" s="13"/>
    </row>
    <row r="49" spans="1:15" x14ac:dyDescent="0.25">
      <c r="D49" s="16"/>
      <c r="E49" s="17"/>
      <c r="F49" s="12"/>
      <c r="G49" s="12"/>
      <c r="O49" s="13"/>
    </row>
    <row r="50" spans="1:15" x14ac:dyDescent="0.25">
      <c r="D50" s="16"/>
      <c r="E50" s="17"/>
      <c r="F50" s="12"/>
      <c r="G50" s="12"/>
      <c r="O50" s="13"/>
    </row>
    <row r="51" spans="1:15" x14ac:dyDescent="0.25">
      <c r="F51" s="12"/>
      <c r="G51" s="12"/>
      <c r="O51" s="13"/>
    </row>
    <row r="52" spans="1:15" x14ac:dyDescent="0.25">
      <c r="F52" s="12"/>
      <c r="G52" s="12"/>
      <c r="O52" s="13"/>
    </row>
    <row r="53" spans="1:15" x14ac:dyDescent="0.25">
      <c r="O53" s="13"/>
    </row>
    <row r="54" spans="1:15" x14ac:dyDescent="0.25">
      <c r="O54" s="13"/>
    </row>
    <row r="55" spans="1:15" x14ac:dyDescent="0.25">
      <c r="A55" s="2" t="s">
        <v>73</v>
      </c>
      <c r="O55" s="13"/>
    </row>
    <row r="56" spans="1:15" x14ac:dyDescent="0.25">
      <c r="O56" s="13"/>
    </row>
    <row r="57" spans="1:15" ht="15.75" x14ac:dyDescent="0.25">
      <c r="A57" s="9" t="s">
        <v>74</v>
      </c>
    </row>
    <row r="58" spans="1:15" x14ac:dyDescent="0.25">
      <c r="A58" s="18"/>
      <c r="B58" s="34"/>
    </row>
    <row r="59" spans="1:15" x14ac:dyDescent="0.25">
      <c r="B59" s="34"/>
    </row>
    <row r="60" spans="1:15" x14ac:dyDescent="0.25">
      <c r="B60" s="20"/>
    </row>
    <row r="61" spans="1:15" ht="15.75" x14ac:dyDescent="0.25">
      <c r="A61" s="9" t="s">
        <v>76</v>
      </c>
    </row>
    <row r="63" spans="1:15" x14ac:dyDescent="0.25">
      <c r="A63" s="2" t="s">
        <v>77</v>
      </c>
      <c r="B63" t="s">
        <v>78</v>
      </c>
      <c r="C63" s="10">
        <v>60</v>
      </c>
      <c r="D63" t="s">
        <v>145</v>
      </c>
    </row>
    <row r="64" spans="1:15" x14ac:dyDescent="0.25">
      <c r="B64" t="s">
        <v>80</v>
      </c>
      <c r="C64" s="10">
        <v>2</v>
      </c>
    </row>
    <row r="65" spans="1:5" x14ac:dyDescent="0.25">
      <c r="B65" t="s">
        <v>81</v>
      </c>
      <c r="C65" s="37">
        <v>3</v>
      </c>
    </row>
    <row r="66" spans="1:5" x14ac:dyDescent="0.25">
      <c r="B66" t="s">
        <v>164</v>
      </c>
      <c r="C66" s="37">
        <v>18</v>
      </c>
      <c r="D66" s="21"/>
      <c r="E66" s="22"/>
    </row>
    <row r="67" spans="1:5" x14ac:dyDescent="0.25">
      <c r="B67" t="s">
        <v>165</v>
      </c>
      <c r="C67" s="37">
        <f>C66*C64</f>
        <v>36</v>
      </c>
      <c r="D67" s="21"/>
      <c r="E67" s="22"/>
    </row>
    <row r="68" spans="1:5" x14ac:dyDescent="0.25">
      <c r="B68" t="s">
        <v>166</v>
      </c>
      <c r="C68" s="36">
        <f>ROUNDUP(C63*(C64-1)*C65/20,0)</f>
        <v>9</v>
      </c>
      <c r="D68" s="21"/>
      <c r="E68" s="22"/>
    </row>
    <row r="69" spans="1:5" x14ac:dyDescent="0.25">
      <c r="B69" t="s">
        <v>167</v>
      </c>
      <c r="C69" s="36">
        <f>ROUNDUP(C65*C63/10,0)</f>
        <v>18</v>
      </c>
      <c r="D69" s="21"/>
      <c r="E69" s="22"/>
    </row>
    <row r="70" spans="1:5" x14ac:dyDescent="0.25">
      <c r="C70" s="22">
        <f>(C67+C68+C69)/B35</f>
        <v>4.2</v>
      </c>
      <c r="D70" s="21"/>
      <c r="E70" s="22"/>
    </row>
    <row r="71" spans="1:5" x14ac:dyDescent="0.25">
      <c r="A71" s="2" t="s">
        <v>82</v>
      </c>
      <c r="B71" t="s">
        <v>83</v>
      </c>
      <c r="C71" s="36">
        <v>8</v>
      </c>
      <c r="D71" s="12"/>
      <c r="E71" s="12"/>
    </row>
    <row r="72" spans="1:5" x14ac:dyDescent="0.25">
      <c r="A72" s="2"/>
      <c r="B72" t="s">
        <v>84</v>
      </c>
      <c r="C72" s="36">
        <v>3</v>
      </c>
      <c r="D72" s="12"/>
      <c r="E72" s="12"/>
    </row>
    <row r="73" spans="1:5" x14ac:dyDescent="0.25">
      <c r="A73" s="2"/>
      <c r="B73" t="s">
        <v>85</v>
      </c>
      <c r="C73" s="36">
        <v>4</v>
      </c>
      <c r="D73" s="12"/>
      <c r="E73" s="12"/>
    </row>
    <row r="74" spans="1:5" x14ac:dyDescent="0.25">
      <c r="A74" s="2"/>
      <c r="B74" t="s">
        <v>86</v>
      </c>
      <c r="C74" s="36">
        <v>5</v>
      </c>
      <c r="D74" s="12"/>
      <c r="E74" s="12"/>
    </row>
    <row r="75" spans="1:5" x14ac:dyDescent="0.25">
      <c r="A75" s="2"/>
      <c r="B75" t="s">
        <v>87</v>
      </c>
      <c r="C75" s="36">
        <v>3</v>
      </c>
      <c r="E75" s="12"/>
    </row>
    <row r="76" spans="1:5" x14ac:dyDescent="0.25">
      <c r="A76" s="2"/>
      <c r="C76" s="22">
        <f>SUM(C71:C75)</f>
        <v>23</v>
      </c>
      <c r="D76" s="21"/>
      <c r="E76" s="23"/>
    </row>
    <row r="77" spans="1:5" x14ac:dyDescent="0.25">
      <c r="A77" s="2" t="s">
        <v>88</v>
      </c>
      <c r="B77" t="s">
        <v>89</v>
      </c>
      <c r="C77" s="36">
        <f>C42/$B$35</f>
        <v>2</v>
      </c>
      <c r="D77" s="23"/>
      <c r="E77" s="23"/>
    </row>
    <row r="78" spans="1:5" x14ac:dyDescent="0.25">
      <c r="A78" s="2"/>
      <c r="B78" t="s">
        <v>90</v>
      </c>
      <c r="C78" s="36">
        <f>C42/B35</f>
        <v>2</v>
      </c>
      <c r="E78" s="23"/>
    </row>
    <row r="79" spans="1:5" x14ac:dyDescent="0.25">
      <c r="A79" s="2"/>
      <c r="C79" s="22">
        <f>SUM(C77:C78)</f>
        <v>4</v>
      </c>
      <c r="D79" s="21"/>
      <c r="E79" s="23"/>
    </row>
    <row r="80" spans="1:5" x14ac:dyDescent="0.25">
      <c r="A80" s="2" t="s">
        <v>91</v>
      </c>
      <c r="B80" t="s">
        <v>168</v>
      </c>
      <c r="C80" s="36">
        <f>$C$43*$C$64/$B$35</f>
        <v>4</v>
      </c>
      <c r="E80" s="23"/>
    </row>
    <row r="81" spans="1:4" x14ac:dyDescent="0.25">
      <c r="C81" s="22">
        <f>SUM(C80:C80)</f>
        <v>4</v>
      </c>
      <c r="D81" s="21"/>
    </row>
    <row r="82" spans="1:4" x14ac:dyDescent="0.25">
      <c r="B82" s="13"/>
      <c r="C82" s="21"/>
      <c r="D82" s="24"/>
    </row>
    <row r="83" spans="1:4" ht="15.75" x14ac:dyDescent="0.25">
      <c r="A83" s="9" t="s">
        <v>92</v>
      </c>
    </row>
    <row r="84" spans="1:4" x14ac:dyDescent="0.25">
      <c r="A84" s="18"/>
    </row>
    <row r="85" spans="1:4" x14ac:dyDescent="0.25">
      <c r="B85" s="12" t="s">
        <v>93</v>
      </c>
    </row>
    <row r="86" spans="1:4" x14ac:dyDescent="0.25">
      <c r="B86" t="s">
        <v>16</v>
      </c>
      <c r="C86" t="s">
        <v>94</v>
      </c>
    </row>
    <row r="87" spans="1:4" x14ac:dyDescent="0.25">
      <c r="B87" t="s">
        <v>95</v>
      </c>
      <c r="C87" t="s">
        <v>146</v>
      </c>
    </row>
    <row r="88" spans="1:4" x14ac:dyDescent="0.25">
      <c r="B88" t="s">
        <v>97</v>
      </c>
      <c r="C88" t="s">
        <v>98</v>
      </c>
    </row>
    <row r="89" spans="1:4" x14ac:dyDescent="0.25">
      <c r="B89" s="12" t="s">
        <v>99</v>
      </c>
    </row>
    <row r="90" spans="1:4" x14ac:dyDescent="0.25">
      <c r="B90" t="s">
        <v>100</v>
      </c>
      <c r="C90" t="s">
        <v>101</v>
      </c>
    </row>
    <row r="91" spans="1:4" x14ac:dyDescent="0.25">
      <c r="B91" t="s">
        <v>102</v>
      </c>
      <c r="C91" t="s">
        <v>147</v>
      </c>
    </row>
    <row r="92" spans="1:4" x14ac:dyDescent="0.25">
      <c r="B92" t="s">
        <v>104</v>
      </c>
      <c r="C92" t="s">
        <v>105</v>
      </c>
    </row>
    <row r="93" spans="1:4" x14ac:dyDescent="0.25">
      <c r="B93" t="s">
        <v>106</v>
      </c>
      <c r="C93" t="s">
        <v>147</v>
      </c>
    </row>
    <row r="94" spans="1:4" x14ac:dyDescent="0.25">
      <c r="B94" t="s">
        <v>108</v>
      </c>
      <c r="C94" t="s">
        <v>147</v>
      </c>
    </row>
    <row r="95" spans="1:4" x14ac:dyDescent="0.25">
      <c r="B95" t="s">
        <v>110</v>
      </c>
      <c r="C95" t="s">
        <v>111</v>
      </c>
    </row>
    <row r="96" spans="1:4" x14ac:dyDescent="0.25">
      <c r="B96" t="s">
        <v>112</v>
      </c>
      <c r="C96" t="s">
        <v>147</v>
      </c>
    </row>
    <row r="97" spans="1:6" x14ac:dyDescent="0.25">
      <c r="B97" t="s">
        <v>97</v>
      </c>
      <c r="C97" t="s">
        <v>98</v>
      </c>
    </row>
    <row r="98" spans="1:6" x14ac:dyDescent="0.25">
      <c r="B98" s="12" t="s">
        <v>114</v>
      </c>
    </row>
    <row r="99" spans="1:6" x14ac:dyDescent="0.25">
      <c r="B99" t="s">
        <v>115</v>
      </c>
      <c r="C99" t="s">
        <v>101</v>
      </c>
    </row>
    <row r="100" spans="1:6" x14ac:dyDescent="0.25">
      <c r="B100" t="s">
        <v>116</v>
      </c>
      <c r="C100" t="s">
        <v>117</v>
      </c>
    </row>
    <row r="101" spans="1:6" x14ac:dyDescent="0.25">
      <c r="B101" t="s">
        <v>19</v>
      </c>
      <c r="C101" t="s">
        <v>118</v>
      </c>
    </row>
    <row r="102" spans="1:6" x14ac:dyDescent="0.25">
      <c r="A102" s="18"/>
    </row>
    <row r="103" spans="1:6" ht="15.75" x14ac:dyDescent="0.25">
      <c r="A103" s="9" t="s">
        <v>119</v>
      </c>
    </row>
    <row r="105" spans="1:6" ht="18.75" x14ac:dyDescent="0.3">
      <c r="B105" s="25" t="str">
        <f>A1</f>
        <v>Event Name Here</v>
      </c>
      <c r="C105" s="25"/>
      <c r="D105" s="25"/>
      <c r="E105" s="25"/>
    </row>
    <row r="106" spans="1:6" x14ac:dyDescent="0.25">
      <c r="B106" t="str">
        <f>B7</f>
        <v>Select One</v>
      </c>
    </row>
    <row r="108" spans="1:6" x14ac:dyDescent="0.25">
      <c r="B108" s="12" t="s">
        <v>120</v>
      </c>
      <c r="C108" s="26" t="s">
        <v>121</v>
      </c>
      <c r="D108" s="26" t="s">
        <v>122</v>
      </c>
      <c r="E108" s="26" t="s">
        <v>123</v>
      </c>
      <c r="F108" s="12"/>
    </row>
    <row r="109" spans="1:6" x14ac:dyDescent="0.25">
      <c r="C109" s="27"/>
      <c r="D109" s="28"/>
      <c r="E109" s="28"/>
    </row>
    <row r="110" spans="1:6" x14ac:dyDescent="0.25">
      <c r="C110" s="27"/>
      <c r="D110" s="28"/>
      <c r="E110" s="28"/>
    </row>
    <row r="111" spans="1:6" x14ac:dyDescent="0.25">
      <c r="C111" s="27"/>
      <c r="D111" s="28"/>
      <c r="E111" s="28"/>
    </row>
    <row r="112" spans="1:6" x14ac:dyDescent="0.25">
      <c r="C112" s="27"/>
      <c r="D112" s="28"/>
      <c r="E112" s="28"/>
    </row>
    <row r="113" spans="1:17" x14ac:dyDescent="0.25">
      <c r="C113" s="27"/>
      <c r="D113" s="28"/>
      <c r="E113" s="28"/>
    </row>
    <row r="114" spans="1:17" x14ac:dyDescent="0.25">
      <c r="C114" s="27"/>
      <c r="D114" s="28"/>
      <c r="E114" s="28"/>
    </row>
    <row r="115" spans="1:17" x14ac:dyDescent="0.25">
      <c r="C115" s="27"/>
      <c r="D115" s="28"/>
      <c r="E115" s="28"/>
    </row>
    <row r="116" spans="1:17" x14ac:dyDescent="0.25">
      <c r="C116" s="27"/>
      <c r="D116" s="28"/>
      <c r="E116" s="28"/>
    </row>
    <row r="117" spans="1:17" x14ac:dyDescent="0.25">
      <c r="C117" s="27"/>
      <c r="D117" s="28"/>
      <c r="E117" s="28"/>
    </row>
    <row r="118" spans="1:17" x14ac:dyDescent="0.25">
      <c r="C118" s="27"/>
      <c r="D118" s="28"/>
      <c r="E118" s="28"/>
    </row>
    <row r="119" spans="1:17" x14ac:dyDescent="0.25">
      <c r="C119" s="27"/>
      <c r="D119" s="28"/>
      <c r="E119" s="28"/>
    </row>
    <row r="120" spans="1:17" x14ac:dyDescent="0.25">
      <c r="C120" s="27"/>
      <c r="D120" s="28"/>
      <c r="E120" s="28"/>
    </row>
    <row r="121" spans="1:17" x14ac:dyDescent="0.25">
      <c r="B121" s="2" t="s">
        <v>125</v>
      </c>
      <c r="C121" s="29">
        <f>SUM(C109:C120)</f>
        <v>0</v>
      </c>
      <c r="D121" s="30"/>
      <c r="E121" s="30"/>
    </row>
    <row r="122" spans="1:17" x14ac:dyDescent="0.25">
      <c r="P122" s="24"/>
      <c r="Q122" s="19"/>
    </row>
    <row r="123" spans="1:17" ht="15.75" x14ac:dyDescent="0.25">
      <c r="A123" s="9" t="s">
        <v>126</v>
      </c>
      <c r="D123" s="12"/>
    </row>
    <row r="124" spans="1:17" x14ac:dyDescent="0.25">
      <c r="B124" s="12" t="s">
        <v>127</v>
      </c>
      <c r="C124" s="26" t="s">
        <v>128</v>
      </c>
      <c r="D124" s="26" t="s">
        <v>129</v>
      </c>
      <c r="E124" s="26" t="s">
        <v>130</v>
      </c>
    </row>
    <row r="125" spans="1:17" x14ac:dyDescent="0.25">
      <c r="C125" s="27"/>
      <c r="D125" s="31"/>
      <c r="E125" s="10"/>
    </row>
    <row r="126" spans="1:17" x14ac:dyDescent="0.25">
      <c r="C126" s="27"/>
      <c r="D126" s="31"/>
      <c r="E126" s="10"/>
    </row>
    <row r="127" spans="1:17" x14ac:dyDescent="0.25">
      <c r="C127" s="27"/>
      <c r="D127" s="31"/>
      <c r="E127" s="10"/>
    </row>
    <row r="128" spans="1:17" x14ac:dyDescent="0.25">
      <c r="C128" s="27"/>
      <c r="D128" s="31"/>
      <c r="E128" s="10"/>
    </row>
    <row r="129" spans="2:5" x14ac:dyDescent="0.25">
      <c r="C129" s="27"/>
      <c r="D129" s="31"/>
      <c r="E129" s="10"/>
    </row>
    <row r="130" spans="2:5" x14ac:dyDescent="0.25">
      <c r="C130" s="27"/>
      <c r="D130" s="31"/>
      <c r="E130" s="10"/>
    </row>
    <row r="131" spans="2:5" x14ac:dyDescent="0.25">
      <c r="C131" s="27"/>
      <c r="D131" s="31"/>
      <c r="E131" s="10"/>
    </row>
    <row r="132" spans="2:5" x14ac:dyDescent="0.25">
      <c r="C132" s="27"/>
      <c r="D132" s="31"/>
      <c r="E132" s="10"/>
    </row>
    <row r="133" spans="2:5" x14ac:dyDescent="0.25">
      <c r="B133" s="2" t="s">
        <v>135</v>
      </c>
      <c r="C133" s="32">
        <f>SUM(C125:C132)</f>
        <v>0</v>
      </c>
      <c r="D133" s="30"/>
      <c r="E133" s="30"/>
    </row>
    <row r="134" spans="2:5" x14ac:dyDescent="0.25">
      <c r="B134" s="2" t="s">
        <v>125</v>
      </c>
      <c r="C134" s="32">
        <f>C121</f>
        <v>0</v>
      </c>
      <c r="D134" s="30"/>
      <c r="E134" s="30"/>
    </row>
    <row r="135" spans="2:5" x14ac:dyDescent="0.25">
      <c r="B135" s="2" t="s">
        <v>136</v>
      </c>
      <c r="C135" s="32">
        <f>C134-C133</f>
        <v>0</v>
      </c>
      <c r="D135" s="30"/>
      <c r="E135" s="30"/>
    </row>
    <row r="136" spans="2:5" x14ac:dyDescent="0.25">
      <c r="B136" s="11"/>
      <c r="C136" s="30"/>
      <c r="D136" s="30"/>
      <c r="E136" s="30"/>
    </row>
    <row r="137" spans="2:5" x14ac:dyDescent="0.25">
      <c r="C137" s="24"/>
    </row>
  </sheetData>
  <mergeCells count="3">
    <mergeCell ref="A1:E1"/>
    <mergeCell ref="B6:E6"/>
    <mergeCell ref="B105:E105"/>
  </mergeCells>
  <dataValidations count="5">
    <dataValidation type="list" allowBlank="1" showInputMessage="1" showErrorMessage="1" sqref="B7" xr:uid="{55C47CCE-574E-4766-9249-73135CAF1450}">
      <formula1>"Select One, Girl Troop, Boy Troop, Boy/Girl Troop"</formula1>
    </dataValidation>
    <dataValidation type="list" allowBlank="1" showInputMessage="1" showErrorMessage="1" sqref="B8" xr:uid="{EDAE11DD-C0F7-4DC7-AE07-84B56273A362}">
      <formula1>"Select One, Main Event, Calendar Event Only"</formula1>
    </dataValidation>
    <dataValidation type="list" allowBlank="1" showInputMessage="1" showErrorMessage="1" sqref="B17" xr:uid="{2185F875-0042-4737-BD86-A250ED517EB5}">
      <formula1>"Select One, Yes, No"</formula1>
    </dataValidation>
    <dataValidation type="list" allowBlank="1" showInputMessage="1" showErrorMessage="1" sqref="B22" xr:uid="{79113F4B-7B16-4406-A44A-68221AE7C895}">
      <formula1>"Select One, Troop Meeting, Overnight Camping, Day Trip, Community Service Project, Ocean Swimming, Commercial Water Attraction, Other"</formula1>
    </dataValidation>
    <dataValidation type="list" allowBlank="1" showInputMessage="1" showErrorMessage="1" sqref="B25" xr:uid="{925E3596-EEB8-4F77-9598-649B880CEFC3}">
      <formula1>"Select One, Privately Owned Vehicle, Meet at Event, Commercial Bus, Commercial Airline, Other"</formula1>
    </dataValidation>
  </dataValidations>
  <pageMargins left="0.25" right="0.25" top="0.75" bottom="0.75" header="0.3" footer="0.3"/>
  <pageSetup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81846-EC56-4CBE-AB21-824305D28BA7}">
  <sheetPr>
    <tabColor theme="9" tint="0.79998168889431442"/>
    <pageSetUpPr fitToPage="1"/>
  </sheetPr>
  <dimension ref="A1:Q137"/>
  <sheetViews>
    <sheetView topLeftCell="A46" zoomScaleNormal="100" workbookViewId="0">
      <selection activeCell="D10" sqref="D10"/>
    </sheetView>
  </sheetViews>
  <sheetFormatPr defaultRowHeight="15" x14ac:dyDescent="0.25"/>
  <cols>
    <col min="1" max="1" width="24.7109375" customWidth="1"/>
    <col min="2" max="2" width="36.85546875" customWidth="1"/>
    <col min="3" max="3" width="12.42578125" customWidth="1"/>
    <col min="4" max="4" width="20.140625" customWidth="1"/>
    <col min="5" max="5" width="17.7109375" customWidth="1"/>
    <col min="15" max="15" width="27.7109375" customWidth="1"/>
    <col min="16" max="16" width="10.7109375" customWidth="1"/>
    <col min="17" max="17" width="13.28515625" customWidth="1"/>
    <col min="19" max="19" width="11.85546875" customWidth="1"/>
  </cols>
  <sheetData>
    <row r="1" spans="1:9" ht="26.25" x14ac:dyDescent="0.4">
      <c r="A1" s="33" t="str">
        <f>B5</f>
        <v>Camping in the Everglades</v>
      </c>
      <c r="B1" s="33"/>
      <c r="C1" s="33"/>
      <c r="D1" s="33"/>
      <c r="E1" s="33"/>
      <c r="F1" s="1"/>
      <c r="G1" s="1"/>
      <c r="H1" s="1"/>
      <c r="I1" s="1"/>
    </row>
    <row r="3" spans="1:9" ht="15.75" x14ac:dyDescent="0.25">
      <c r="A3" s="9" t="s">
        <v>137</v>
      </c>
    </row>
    <row r="5" spans="1:9" x14ac:dyDescent="0.25">
      <c r="A5" s="2" t="s">
        <v>1</v>
      </c>
      <c r="B5" t="s">
        <v>0</v>
      </c>
    </row>
    <row r="6" spans="1:9" ht="51" customHeight="1" x14ac:dyDescent="0.25">
      <c r="A6" s="3" t="s">
        <v>2</v>
      </c>
      <c r="B6" s="4" t="s">
        <v>3</v>
      </c>
      <c r="C6" s="4"/>
      <c r="D6" s="4"/>
      <c r="E6" s="4"/>
      <c r="F6" s="5"/>
    </row>
    <row r="7" spans="1:9" x14ac:dyDescent="0.25">
      <c r="A7" s="2" t="s">
        <v>4</v>
      </c>
      <c r="B7" t="s">
        <v>5</v>
      </c>
      <c r="C7" s="5"/>
      <c r="D7" s="5"/>
      <c r="E7" s="5"/>
      <c r="F7" s="5"/>
    </row>
    <row r="8" spans="1:9" x14ac:dyDescent="0.25">
      <c r="A8" s="2" t="s">
        <v>6</v>
      </c>
      <c r="B8" t="s">
        <v>7</v>
      </c>
      <c r="C8" s="5"/>
      <c r="D8" s="5"/>
      <c r="E8" s="5"/>
      <c r="F8" s="5"/>
    </row>
    <row r="9" spans="1:9" x14ac:dyDescent="0.25">
      <c r="A9" s="2" t="s">
        <v>8</v>
      </c>
      <c r="B9" t="s">
        <v>9</v>
      </c>
      <c r="C9" s="5"/>
      <c r="D9" s="5"/>
      <c r="E9" s="5"/>
      <c r="F9" s="5"/>
    </row>
    <row r="10" spans="1:9" x14ac:dyDescent="0.25">
      <c r="A10" s="2" t="s">
        <v>10</v>
      </c>
      <c r="B10" t="s">
        <v>11</v>
      </c>
      <c r="C10" s="5"/>
      <c r="D10" s="5"/>
      <c r="E10" s="5"/>
      <c r="F10" s="5"/>
    </row>
    <row r="11" spans="1:9" x14ac:dyDescent="0.25">
      <c r="A11" s="2" t="s">
        <v>12</v>
      </c>
      <c r="B11" t="s">
        <v>13</v>
      </c>
      <c r="C11" s="5"/>
      <c r="D11" s="5"/>
      <c r="E11" s="5"/>
      <c r="F11" s="5"/>
    </row>
    <row r="12" spans="1:9" x14ac:dyDescent="0.25">
      <c r="A12" s="2" t="s">
        <v>14</v>
      </c>
      <c r="B12" s="6">
        <v>44176</v>
      </c>
      <c r="C12" s="5"/>
      <c r="D12" s="5"/>
      <c r="E12" s="5"/>
      <c r="F12" s="5"/>
    </row>
    <row r="13" spans="1:9" x14ac:dyDescent="0.25">
      <c r="A13" s="2" t="s">
        <v>15</v>
      </c>
      <c r="B13" t="s">
        <v>16</v>
      </c>
      <c r="C13" s="5"/>
      <c r="D13" s="5"/>
      <c r="E13" s="5"/>
      <c r="F13" s="5"/>
    </row>
    <row r="14" spans="1:9" x14ac:dyDescent="0.25">
      <c r="A14" s="2" t="s">
        <v>17</v>
      </c>
      <c r="B14" s="6">
        <v>44178</v>
      </c>
      <c r="C14" s="5"/>
      <c r="D14" s="5"/>
      <c r="E14" s="5"/>
      <c r="F14" s="5"/>
    </row>
    <row r="15" spans="1:9" x14ac:dyDescent="0.25">
      <c r="A15" s="2" t="s">
        <v>18</v>
      </c>
      <c r="B15" t="s">
        <v>19</v>
      </c>
      <c r="C15" s="5"/>
      <c r="D15" s="5"/>
      <c r="E15" s="5"/>
      <c r="F15" s="5"/>
    </row>
    <row r="16" spans="1:9" x14ac:dyDescent="0.25">
      <c r="A16" s="2" t="s">
        <v>20</v>
      </c>
      <c r="B16" s="6">
        <v>44165</v>
      </c>
      <c r="C16" s="5"/>
      <c r="D16" s="5"/>
      <c r="E16" s="5"/>
      <c r="F16" s="5"/>
    </row>
    <row r="17" spans="1:6" x14ac:dyDescent="0.25">
      <c r="A17" s="2" t="s">
        <v>21</v>
      </c>
      <c r="B17" t="s">
        <v>22</v>
      </c>
      <c r="C17" s="5"/>
      <c r="D17" s="5"/>
      <c r="E17" s="5"/>
      <c r="F17" s="5"/>
    </row>
    <row r="18" spans="1:6" x14ac:dyDescent="0.25">
      <c r="A18" s="2" t="s">
        <v>23</v>
      </c>
      <c r="B18" s="7">
        <f>B37</f>
        <v>40</v>
      </c>
      <c r="C18" s="5"/>
      <c r="D18" s="5"/>
      <c r="E18" s="5"/>
      <c r="F18" s="5"/>
    </row>
    <row r="19" spans="1:6" x14ac:dyDescent="0.25">
      <c r="A19" s="2" t="s">
        <v>24</v>
      </c>
      <c r="B19" t="s">
        <v>25</v>
      </c>
      <c r="C19" s="5"/>
      <c r="D19" s="5"/>
      <c r="E19" s="5"/>
      <c r="F19" s="5"/>
    </row>
    <row r="20" spans="1:6" x14ac:dyDescent="0.25">
      <c r="A20" s="2" t="s">
        <v>26</v>
      </c>
      <c r="B20" s="7">
        <v>0</v>
      </c>
      <c r="C20" s="5"/>
      <c r="D20" s="5"/>
      <c r="E20" s="5"/>
      <c r="F20" s="5"/>
    </row>
    <row r="21" spans="1:6" x14ac:dyDescent="0.25">
      <c r="A21" s="2" t="s">
        <v>27</v>
      </c>
      <c r="B21" s="7"/>
      <c r="C21" s="5"/>
      <c r="D21" s="5"/>
      <c r="E21" s="5"/>
      <c r="F21" s="5"/>
    </row>
    <row r="22" spans="1:6" x14ac:dyDescent="0.25">
      <c r="A22" s="2" t="s">
        <v>28</v>
      </c>
      <c r="B22" t="s">
        <v>29</v>
      </c>
      <c r="C22" s="5"/>
      <c r="D22" s="5"/>
      <c r="E22" s="5"/>
      <c r="F22" s="5"/>
    </row>
    <row r="23" spans="1:6" x14ac:dyDescent="0.25">
      <c r="A23" s="2" t="s">
        <v>30</v>
      </c>
      <c r="B23" t="s">
        <v>31</v>
      </c>
      <c r="C23" s="5"/>
      <c r="D23" s="5"/>
      <c r="E23" s="5"/>
      <c r="F23" s="5"/>
    </row>
    <row r="24" spans="1:6" x14ac:dyDescent="0.25">
      <c r="A24" s="2" t="s">
        <v>32</v>
      </c>
      <c r="B24" t="s">
        <v>33</v>
      </c>
      <c r="C24" s="5"/>
      <c r="D24" s="5"/>
      <c r="E24" s="5"/>
      <c r="F24" s="5"/>
    </row>
    <row r="25" spans="1:6" x14ac:dyDescent="0.25">
      <c r="A25" s="2" t="s">
        <v>34</v>
      </c>
      <c r="B25" t="s">
        <v>35</v>
      </c>
      <c r="C25" s="5"/>
      <c r="D25" s="5"/>
      <c r="E25" s="5"/>
      <c r="F25" s="5"/>
    </row>
    <row r="26" spans="1:6" x14ac:dyDescent="0.25">
      <c r="A26" s="2" t="s">
        <v>36</v>
      </c>
      <c r="B26" t="s">
        <v>37</v>
      </c>
      <c r="C26" s="5"/>
      <c r="D26" s="5"/>
      <c r="E26" s="5"/>
      <c r="F26" s="5"/>
    </row>
    <row r="27" spans="1:6" x14ac:dyDescent="0.25">
      <c r="A27" s="2" t="s">
        <v>38</v>
      </c>
      <c r="C27" s="5"/>
      <c r="D27" s="5"/>
      <c r="E27" s="5"/>
      <c r="F27" s="5"/>
    </row>
    <row r="28" spans="1:6" x14ac:dyDescent="0.25">
      <c r="A28" s="2" t="s">
        <v>39</v>
      </c>
      <c r="B28" t="s">
        <v>40</v>
      </c>
      <c r="C28" s="8" t="s">
        <v>41</v>
      </c>
      <c r="D28" s="5"/>
      <c r="E28" s="5"/>
      <c r="F28" s="5"/>
    </row>
    <row r="29" spans="1:6" x14ac:dyDescent="0.25">
      <c r="A29" s="2" t="s">
        <v>42</v>
      </c>
      <c r="B29" t="s">
        <v>43</v>
      </c>
      <c r="C29" s="5"/>
      <c r="D29" s="5"/>
      <c r="E29" s="5"/>
      <c r="F29" s="5"/>
    </row>
    <row r="30" spans="1:6" x14ac:dyDescent="0.25">
      <c r="A30" s="2"/>
      <c r="B30" s="5"/>
      <c r="C30" s="5"/>
      <c r="D30" s="5"/>
      <c r="E30" s="5"/>
      <c r="F30" s="5"/>
    </row>
    <row r="31" spans="1:6" ht="15.75" x14ac:dyDescent="0.25">
      <c r="A31" s="9" t="s">
        <v>44</v>
      </c>
    </row>
    <row r="33" spans="1:15" x14ac:dyDescent="0.25">
      <c r="A33" s="2" t="s">
        <v>45</v>
      </c>
      <c r="B33" s="10">
        <v>8</v>
      </c>
    </row>
    <row r="34" spans="1:15" x14ac:dyDescent="0.25">
      <c r="A34" s="2" t="s">
        <v>46</v>
      </c>
      <c r="B34" s="10">
        <v>4</v>
      </c>
    </row>
    <row r="35" spans="1:15" x14ac:dyDescent="0.25">
      <c r="A35" s="2" t="s">
        <v>47</v>
      </c>
      <c r="B35" s="10">
        <f>B33+B34</f>
        <v>12</v>
      </c>
    </row>
    <row r="36" spans="1:15" x14ac:dyDescent="0.25">
      <c r="A36" s="2" t="s">
        <v>48</v>
      </c>
      <c r="B36" s="7">
        <f>C66+C76+C79+C81</f>
        <v>40.25</v>
      </c>
    </row>
    <row r="37" spans="1:15" x14ac:dyDescent="0.25">
      <c r="A37" s="2" t="s">
        <v>49</v>
      </c>
      <c r="B37" s="7">
        <v>40</v>
      </c>
    </row>
    <row r="38" spans="1:15" x14ac:dyDescent="0.25">
      <c r="A38" s="11"/>
      <c r="B38" s="10"/>
    </row>
    <row r="39" spans="1:15" x14ac:dyDescent="0.25">
      <c r="A39" s="2" t="s">
        <v>50</v>
      </c>
      <c r="B39" t="s">
        <v>138</v>
      </c>
    </row>
    <row r="40" spans="1:15" x14ac:dyDescent="0.25">
      <c r="A40" s="2"/>
      <c r="B40" t="s">
        <v>139</v>
      </c>
    </row>
    <row r="42" spans="1:15" x14ac:dyDescent="0.25">
      <c r="A42" s="2" t="s">
        <v>51</v>
      </c>
      <c r="B42" t="s">
        <v>52</v>
      </c>
      <c r="D42" t="s">
        <v>53</v>
      </c>
      <c r="E42" t="s">
        <v>54</v>
      </c>
    </row>
    <row r="43" spans="1:15" x14ac:dyDescent="0.25">
      <c r="A43" s="11"/>
      <c r="B43" s="12"/>
      <c r="D43" s="12"/>
      <c r="E43" t="s">
        <v>55</v>
      </c>
    </row>
    <row r="44" spans="1:15" x14ac:dyDescent="0.25">
      <c r="B44" s="12" t="s">
        <v>56</v>
      </c>
      <c r="C44" s="22">
        <v>31.5</v>
      </c>
      <c r="D44" s="14" t="s">
        <v>57</v>
      </c>
      <c r="E44" s="12" t="s">
        <v>58</v>
      </c>
      <c r="O44" s="13"/>
    </row>
    <row r="45" spans="1:15" x14ac:dyDescent="0.25">
      <c r="B45" s="12"/>
      <c r="D45" s="12"/>
      <c r="E45" s="12" t="s">
        <v>59</v>
      </c>
      <c r="F45" s="12"/>
      <c r="G45" s="12"/>
      <c r="O45" s="13"/>
    </row>
    <row r="46" spans="1:15" x14ac:dyDescent="0.25">
      <c r="B46" s="12"/>
      <c r="D46" s="12"/>
      <c r="E46" s="15" t="s">
        <v>60</v>
      </c>
      <c r="F46" s="12"/>
      <c r="G46" s="12"/>
      <c r="O46" s="13"/>
    </row>
    <row r="47" spans="1:15" x14ac:dyDescent="0.25">
      <c r="B47" s="12"/>
      <c r="C47" s="22">
        <v>30</v>
      </c>
      <c r="D47" s="12"/>
      <c r="E47" s="15" t="s">
        <v>61</v>
      </c>
      <c r="F47" s="12"/>
      <c r="G47" s="12"/>
      <c r="O47" s="13"/>
    </row>
    <row r="48" spans="1:15" x14ac:dyDescent="0.25">
      <c r="B48" t="s">
        <v>62</v>
      </c>
      <c r="D48" t="s">
        <v>63</v>
      </c>
      <c r="E48" t="s">
        <v>64</v>
      </c>
      <c r="F48" s="12"/>
      <c r="G48" s="12"/>
      <c r="O48" s="13"/>
    </row>
    <row r="49" spans="1:15" x14ac:dyDescent="0.25">
      <c r="B49" t="s">
        <v>65</v>
      </c>
      <c r="D49" t="s">
        <v>63</v>
      </c>
      <c r="E49" t="s">
        <v>66</v>
      </c>
      <c r="F49" s="12"/>
      <c r="G49" s="12"/>
      <c r="O49" s="13"/>
    </row>
    <row r="50" spans="1:15" x14ac:dyDescent="0.25">
      <c r="B50" t="s">
        <v>67</v>
      </c>
      <c r="E50" t="s">
        <v>68</v>
      </c>
      <c r="F50" s="12"/>
      <c r="G50" s="12"/>
      <c r="O50" s="13"/>
    </row>
    <row r="51" spans="1:15" x14ac:dyDescent="0.25">
      <c r="D51" s="16"/>
      <c r="E51" s="17" t="s">
        <v>69</v>
      </c>
      <c r="F51" s="12"/>
      <c r="G51" s="12"/>
      <c r="O51" s="13"/>
    </row>
    <row r="52" spans="1:15" x14ac:dyDescent="0.25">
      <c r="D52" s="16"/>
      <c r="E52" s="17" t="s">
        <v>70</v>
      </c>
      <c r="F52" s="12"/>
      <c r="G52" s="12"/>
      <c r="O52" s="13"/>
    </row>
    <row r="53" spans="1:15" x14ac:dyDescent="0.25">
      <c r="B53" t="s">
        <v>71</v>
      </c>
      <c r="E53" t="s">
        <v>72</v>
      </c>
      <c r="O53" s="13"/>
    </row>
    <row r="54" spans="1:15" x14ac:dyDescent="0.25">
      <c r="O54" s="13"/>
    </row>
    <row r="55" spans="1:15" x14ac:dyDescent="0.25">
      <c r="A55" s="2" t="s">
        <v>73</v>
      </c>
      <c r="O55" s="13"/>
    </row>
    <row r="56" spans="1:15" x14ac:dyDescent="0.25">
      <c r="O56" s="13"/>
    </row>
    <row r="57" spans="1:15" ht="15.75" x14ac:dyDescent="0.25">
      <c r="A57" s="9" t="s">
        <v>74</v>
      </c>
    </row>
    <row r="58" spans="1:15" x14ac:dyDescent="0.25">
      <c r="A58" s="18"/>
      <c r="B58" s="34">
        <v>44025</v>
      </c>
      <c r="C58" t="s">
        <v>75</v>
      </c>
    </row>
    <row r="59" spans="1:15" x14ac:dyDescent="0.25">
      <c r="B59" s="34">
        <v>44172</v>
      </c>
      <c r="C59" t="s">
        <v>140</v>
      </c>
    </row>
    <row r="60" spans="1:15" x14ac:dyDescent="0.25">
      <c r="B60" s="20"/>
    </row>
    <row r="61" spans="1:15" ht="15.75" x14ac:dyDescent="0.25">
      <c r="A61" s="9" t="s">
        <v>76</v>
      </c>
    </row>
    <row r="63" spans="1:15" x14ac:dyDescent="0.25">
      <c r="A63" s="2" t="s">
        <v>77</v>
      </c>
      <c r="B63" t="s">
        <v>78</v>
      </c>
      <c r="C63" s="10">
        <v>462</v>
      </c>
      <c r="D63" t="s">
        <v>79</v>
      </c>
    </row>
    <row r="64" spans="1:15" x14ac:dyDescent="0.25">
      <c r="B64" t="s">
        <v>80</v>
      </c>
      <c r="C64" s="10">
        <v>2</v>
      </c>
    </row>
    <row r="65" spans="1:5" x14ac:dyDescent="0.25">
      <c r="B65" t="s">
        <v>81</v>
      </c>
      <c r="C65" s="13">
        <v>2.9</v>
      </c>
    </row>
    <row r="66" spans="1:5" x14ac:dyDescent="0.25">
      <c r="B66" t="s">
        <v>164</v>
      </c>
      <c r="C66" s="37">
        <v>18</v>
      </c>
      <c r="D66" s="21"/>
      <c r="E66" s="22"/>
    </row>
    <row r="67" spans="1:5" x14ac:dyDescent="0.25">
      <c r="B67" t="s">
        <v>165</v>
      </c>
      <c r="C67" s="37">
        <f>C66*C64</f>
        <v>36</v>
      </c>
      <c r="D67" s="21"/>
      <c r="E67" s="22"/>
    </row>
    <row r="68" spans="1:5" x14ac:dyDescent="0.25">
      <c r="B68" t="s">
        <v>166</v>
      </c>
      <c r="C68" s="36">
        <f>ROUNDUP(C63*(C64-1)*C65/20,0)</f>
        <v>67</v>
      </c>
      <c r="D68" s="21"/>
      <c r="E68" s="22"/>
    </row>
    <row r="69" spans="1:5" x14ac:dyDescent="0.25">
      <c r="B69" t="s">
        <v>167</v>
      </c>
      <c r="C69" s="36">
        <f>ROUNDUP(C65*C63/10,0)</f>
        <v>134</v>
      </c>
      <c r="D69" s="21"/>
      <c r="E69" s="22"/>
    </row>
    <row r="70" spans="1:5" x14ac:dyDescent="0.25">
      <c r="C70" s="22">
        <f>(C67+C68+C69)/B35</f>
        <v>19.75</v>
      </c>
      <c r="D70" s="21"/>
      <c r="E70" s="22"/>
    </row>
    <row r="71" spans="1:5" x14ac:dyDescent="0.25">
      <c r="A71" s="2" t="s">
        <v>82</v>
      </c>
      <c r="B71" t="s">
        <v>83</v>
      </c>
      <c r="C71" s="36">
        <v>0</v>
      </c>
      <c r="D71" s="12"/>
      <c r="E71" s="12"/>
    </row>
    <row r="72" spans="1:5" x14ac:dyDescent="0.25">
      <c r="A72" s="2"/>
      <c r="B72" t="s">
        <v>84</v>
      </c>
      <c r="C72" s="36">
        <v>2</v>
      </c>
      <c r="D72" s="12"/>
      <c r="E72" s="12"/>
    </row>
    <row r="73" spans="1:5" x14ac:dyDescent="0.25">
      <c r="A73" s="2"/>
      <c r="B73" t="s">
        <v>85</v>
      </c>
      <c r="C73" s="36">
        <v>3</v>
      </c>
      <c r="D73" s="12"/>
      <c r="E73" s="12"/>
    </row>
    <row r="74" spans="1:5" x14ac:dyDescent="0.25">
      <c r="A74" s="2"/>
      <c r="B74" t="s">
        <v>86</v>
      </c>
      <c r="C74" s="36">
        <v>5</v>
      </c>
      <c r="D74" s="12"/>
      <c r="E74" s="12"/>
    </row>
    <row r="75" spans="1:5" x14ac:dyDescent="0.25">
      <c r="A75" s="2"/>
      <c r="B75" t="s">
        <v>87</v>
      </c>
      <c r="C75" s="36">
        <v>2</v>
      </c>
      <c r="E75" s="12"/>
    </row>
    <row r="76" spans="1:5" x14ac:dyDescent="0.25">
      <c r="A76" s="2"/>
      <c r="C76" s="22">
        <f>SUM(C71:C75)</f>
        <v>12</v>
      </c>
      <c r="D76" s="21"/>
      <c r="E76" s="23"/>
    </row>
    <row r="77" spans="1:5" x14ac:dyDescent="0.25">
      <c r="A77" s="2" t="s">
        <v>88</v>
      </c>
      <c r="B77" t="s">
        <v>89</v>
      </c>
      <c r="C77" s="36">
        <f>C44/$B$35</f>
        <v>2.625</v>
      </c>
      <c r="D77" s="23"/>
      <c r="E77" s="23"/>
    </row>
    <row r="78" spans="1:5" x14ac:dyDescent="0.25">
      <c r="A78" s="2"/>
      <c r="B78" t="s">
        <v>90</v>
      </c>
      <c r="C78" s="36">
        <f>C44/B35</f>
        <v>2.625</v>
      </c>
      <c r="E78" s="23"/>
    </row>
    <row r="79" spans="1:5" x14ac:dyDescent="0.25">
      <c r="A79" s="2"/>
      <c r="C79" s="22">
        <f>SUM(C77:C78)</f>
        <v>5.25</v>
      </c>
      <c r="D79" s="21"/>
      <c r="E79" s="23"/>
    </row>
    <row r="80" spans="1:5" x14ac:dyDescent="0.25">
      <c r="A80" s="2" t="s">
        <v>91</v>
      </c>
      <c r="B80" t="s">
        <v>9</v>
      </c>
      <c r="C80" s="36">
        <f>$C$47*$C$64/$B$35</f>
        <v>5</v>
      </c>
      <c r="E80" s="23"/>
    </row>
    <row r="81" spans="1:4" x14ac:dyDescent="0.25">
      <c r="C81" s="22">
        <f>SUM(C80:C80)</f>
        <v>5</v>
      </c>
      <c r="D81" s="21"/>
    </row>
    <row r="82" spans="1:4" x14ac:dyDescent="0.25">
      <c r="B82" s="13"/>
      <c r="C82" s="21"/>
      <c r="D82" s="24"/>
    </row>
    <row r="83" spans="1:4" ht="15.75" x14ac:dyDescent="0.25">
      <c r="A83" s="9" t="s">
        <v>92</v>
      </c>
    </row>
    <row r="84" spans="1:4" x14ac:dyDescent="0.25">
      <c r="A84" s="18"/>
    </row>
    <row r="85" spans="1:4" x14ac:dyDescent="0.25">
      <c r="B85" s="12" t="s">
        <v>93</v>
      </c>
    </row>
    <row r="86" spans="1:4" x14ac:dyDescent="0.25">
      <c r="B86" t="s">
        <v>16</v>
      </c>
      <c r="C86" t="s">
        <v>94</v>
      </c>
    </row>
    <row r="87" spans="1:4" x14ac:dyDescent="0.25">
      <c r="B87" t="s">
        <v>95</v>
      </c>
      <c r="C87" t="s">
        <v>96</v>
      </c>
    </row>
    <row r="88" spans="1:4" x14ac:dyDescent="0.25">
      <c r="B88" t="s">
        <v>97</v>
      </c>
      <c r="C88" t="s">
        <v>98</v>
      </c>
    </row>
    <row r="89" spans="1:4" x14ac:dyDescent="0.25">
      <c r="B89" s="12" t="s">
        <v>99</v>
      </c>
    </row>
    <row r="90" spans="1:4" x14ac:dyDescent="0.25">
      <c r="B90" t="s">
        <v>100</v>
      </c>
      <c r="C90" t="s">
        <v>101</v>
      </c>
    </row>
    <row r="91" spans="1:4" x14ac:dyDescent="0.25">
      <c r="B91" t="s">
        <v>102</v>
      </c>
      <c r="C91" t="s">
        <v>103</v>
      </c>
    </row>
    <row r="92" spans="1:4" x14ac:dyDescent="0.25">
      <c r="B92" t="s">
        <v>104</v>
      </c>
      <c r="C92" t="s">
        <v>105</v>
      </c>
    </row>
    <row r="93" spans="1:4" x14ac:dyDescent="0.25">
      <c r="B93" t="s">
        <v>106</v>
      </c>
      <c r="C93" t="s">
        <v>107</v>
      </c>
    </row>
    <row r="94" spans="1:4" x14ac:dyDescent="0.25">
      <c r="B94" t="s">
        <v>108</v>
      </c>
      <c r="C94" t="s">
        <v>109</v>
      </c>
    </row>
    <row r="95" spans="1:4" x14ac:dyDescent="0.25">
      <c r="B95" t="s">
        <v>110</v>
      </c>
      <c r="C95" t="s">
        <v>111</v>
      </c>
    </row>
    <row r="96" spans="1:4" x14ac:dyDescent="0.25">
      <c r="B96" t="s">
        <v>112</v>
      </c>
      <c r="C96" t="s">
        <v>113</v>
      </c>
    </row>
    <row r="97" spans="1:6" x14ac:dyDescent="0.25">
      <c r="B97" t="s">
        <v>97</v>
      </c>
      <c r="C97" t="s">
        <v>98</v>
      </c>
    </row>
    <row r="98" spans="1:6" x14ac:dyDescent="0.25">
      <c r="B98" s="12" t="s">
        <v>114</v>
      </c>
    </row>
    <row r="99" spans="1:6" x14ac:dyDescent="0.25">
      <c r="B99" t="s">
        <v>115</v>
      </c>
      <c r="C99" t="s">
        <v>101</v>
      </c>
    </row>
    <row r="100" spans="1:6" x14ac:dyDescent="0.25">
      <c r="B100" t="s">
        <v>116</v>
      </c>
      <c r="C100" t="s">
        <v>117</v>
      </c>
    </row>
    <row r="101" spans="1:6" x14ac:dyDescent="0.25">
      <c r="B101" t="s">
        <v>19</v>
      </c>
      <c r="C101" t="s">
        <v>118</v>
      </c>
    </row>
    <row r="102" spans="1:6" x14ac:dyDescent="0.25">
      <c r="A102" s="18"/>
    </row>
    <row r="103" spans="1:6" ht="15.75" x14ac:dyDescent="0.25">
      <c r="A103" s="9" t="s">
        <v>119</v>
      </c>
    </row>
    <row r="105" spans="1:6" ht="18.75" x14ac:dyDescent="0.3">
      <c r="B105" s="25" t="str">
        <f>A1</f>
        <v>Camping in the Everglades</v>
      </c>
      <c r="C105" s="25"/>
      <c r="D105" s="25"/>
      <c r="E105" s="25"/>
    </row>
    <row r="106" spans="1:6" x14ac:dyDescent="0.25">
      <c r="B106" t="s">
        <v>5</v>
      </c>
    </row>
    <row r="108" spans="1:6" x14ac:dyDescent="0.25">
      <c r="B108" s="12" t="s">
        <v>120</v>
      </c>
      <c r="C108" s="26" t="s">
        <v>121</v>
      </c>
      <c r="D108" s="26" t="s">
        <v>122</v>
      </c>
      <c r="E108" s="26" t="s">
        <v>123</v>
      </c>
      <c r="F108" s="12"/>
    </row>
    <row r="109" spans="1:6" x14ac:dyDescent="0.25">
      <c r="B109" t="s">
        <v>148</v>
      </c>
      <c r="C109" s="27">
        <v>40</v>
      </c>
      <c r="D109" s="28" t="s">
        <v>124</v>
      </c>
      <c r="E109" s="28" t="s">
        <v>124</v>
      </c>
    </row>
    <row r="110" spans="1:6" x14ac:dyDescent="0.25">
      <c r="B110" t="s">
        <v>149</v>
      </c>
      <c r="C110" s="27">
        <v>40</v>
      </c>
      <c r="D110" s="28" t="s">
        <v>124</v>
      </c>
      <c r="E110" s="28" t="s">
        <v>124</v>
      </c>
    </row>
    <row r="111" spans="1:6" x14ac:dyDescent="0.25">
      <c r="B111" t="s">
        <v>150</v>
      </c>
      <c r="C111" s="27">
        <v>40</v>
      </c>
      <c r="D111" s="28" t="s">
        <v>124</v>
      </c>
      <c r="E111" s="28" t="s">
        <v>124</v>
      </c>
    </row>
    <row r="112" spans="1:6" x14ac:dyDescent="0.25">
      <c r="B112" t="s">
        <v>151</v>
      </c>
      <c r="C112" s="27">
        <v>40</v>
      </c>
      <c r="D112" s="28" t="s">
        <v>124</v>
      </c>
      <c r="E112" s="28" t="s">
        <v>124</v>
      </c>
    </row>
    <row r="113" spans="1:17" x14ac:dyDescent="0.25">
      <c r="B113" t="s">
        <v>152</v>
      </c>
      <c r="C113" s="27">
        <v>40</v>
      </c>
      <c r="D113" s="28" t="s">
        <v>124</v>
      </c>
      <c r="E113" s="28" t="s">
        <v>124</v>
      </c>
    </row>
    <row r="114" spans="1:17" x14ac:dyDescent="0.25">
      <c r="B114" t="s">
        <v>153</v>
      </c>
      <c r="C114" s="27">
        <v>40</v>
      </c>
      <c r="D114" s="28" t="s">
        <v>124</v>
      </c>
      <c r="E114" s="28" t="s">
        <v>124</v>
      </c>
    </row>
    <row r="115" spans="1:17" x14ac:dyDescent="0.25">
      <c r="B115" t="s">
        <v>154</v>
      </c>
      <c r="C115" s="27">
        <v>40</v>
      </c>
      <c r="D115" s="28" t="s">
        <v>124</v>
      </c>
      <c r="E115" s="28" t="s">
        <v>124</v>
      </c>
    </row>
    <row r="116" spans="1:17" x14ac:dyDescent="0.25">
      <c r="B116" t="s">
        <v>155</v>
      </c>
      <c r="C116" s="27">
        <v>40</v>
      </c>
      <c r="D116" s="28" t="s">
        <v>124</v>
      </c>
      <c r="E116" s="28" t="s">
        <v>124</v>
      </c>
    </row>
    <row r="117" spans="1:17" x14ac:dyDescent="0.25">
      <c r="B117" t="s">
        <v>156</v>
      </c>
      <c r="C117" s="27">
        <v>40</v>
      </c>
      <c r="D117" s="28" t="s">
        <v>124</v>
      </c>
      <c r="E117" s="28" t="s">
        <v>124</v>
      </c>
    </row>
    <row r="118" spans="1:17" x14ac:dyDescent="0.25">
      <c r="B118" t="s">
        <v>157</v>
      </c>
      <c r="C118" s="27">
        <v>40</v>
      </c>
      <c r="D118" s="28" t="s">
        <v>124</v>
      </c>
      <c r="E118" s="28" t="s">
        <v>124</v>
      </c>
    </row>
    <row r="119" spans="1:17" x14ac:dyDescent="0.25">
      <c r="B119" t="s">
        <v>158</v>
      </c>
      <c r="C119" s="27">
        <v>30</v>
      </c>
      <c r="D119" s="28" t="s">
        <v>124</v>
      </c>
      <c r="E119" s="28" t="s">
        <v>124</v>
      </c>
    </row>
    <row r="120" spans="1:17" x14ac:dyDescent="0.25">
      <c r="B120" t="s">
        <v>159</v>
      </c>
      <c r="C120" s="27">
        <v>40</v>
      </c>
      <c r="D120" s="28" t="s">
        <v>124</v>
      </c>
      <c r="E120" s="28" t="s">
        <v>124</v>
      </c>
    </row>
    <row r="121" spans="1:17" x14ac:dyDescent="0.25">
      <c r="B121" s="2" t="s">
        <v>125</v>
      </c>
      <c r="C121" s="29">
        <f>SUM(C109:C120)</f>
        <v>470</v>
      </c>
      <c r="D121" s="30"/>
      <c r="E121" s="30"/>
    </row>
    <row r="122" spans="1:17" x14ac:dyDescent="0.25">
      <c r="P122" s="24"/>
      <c r="Q122" s="19"/>
    </row>
    <row r="123" spans="1:17" ht="15.75" x14ac:dyDescent="0.25">
      <c r="A123" s="9" t="s">
        <v>126</v>
      </c>
      <c r="D123" s="12"/>
    </row>
    <row r="124" spans="1:17" x14ac:dyDescent="0.25">
      <c r="B124" s="12" t="s">
        <v>127</v>
      </c>
      <c r="C124" s="26" t="s">
        <v>128</v>
      </c>
      <c r="D124" s="26" t="s">
        <v>129</v>
      </c>
      <c r="E124" s="26" t="s">
        <v>130</v>
      </c>
    </row>
    <row r="125" spans="1:17" x14ac:dyDescent="0.25">
      <c r="B125" t="s">
        <v>131</v>
      </c>
      <c r="C125" s="27">
        <v>63</v>
      </c>
      <c r="D125" s="31">
        <v>44025</v>
      </c>
      <c r="E125" s="10" t="s">
        <v>156</v>
      </c>
    </row>
    <row r="126" spans="1:17" x14ac:dyDescent="0.25">
      <c r="B126" t="s">
        <v>132</v>
      </c>
      <c r="C126" s="27">
        <v>60</v>
      </c>
      <c r="D126" s="31">
        <v>44178</v>
      </c>
      <c r="E126" s="10" t="s">
        <v>156</v>
      </c>
    </row>
    <row r="127" spans="1:17" x14ac:dyDescent="0.25">
      <c r="B127" t="s">
        <v>133</v>
      </c>
      <c r="C127" s="27">
        <v>72</v>
      </c>
      <c r="D127" s="31">
        <v>44175</v>
      </c>
      <c r="E127" s="10" t="s">
        <v>150</v>
      </c>
    </row>
    <row r="128" spans="1:17" x14ac:dyDescent="0.25">
      <c r="B128" t="s">
        <v>134</v>
      </c>
      <c r="C128" s="27">
        <v>51.03</v>
      </c>
      <c r="D128" s="31">
        <v>44175</v>
      </c>
      <c r="E128" s="10" t="s">
        <v>151</v>
      </c>
    </row>
    <row r="129" spans="2:5" x14ac:dyDescent="0.25">
      <c r="B129" t="s">
        <v>160</v>
      </c>
      <c r="C129" s="27">
        <v>98.5</v>
      </c>
      <c r="D129" s="31">
        <v>44178</v>
      </c>
      <c r="E129" s="10" t="s">
        <v>156</v>
      </c>
    </row>
    <row r="130" spans="2:5" x14ac:dyDescent="0.25">
      <c r="B130" t="s">
        <v>161</v>
      </c>
      <c r="C130" s="27">
        <v>33.85</v>
      </c>
      <c r="D130" s="31">
        <v>44178</v>
      </c>
      <c r="E130" s="10" t="s">
        <v>157</v>
      </c>
    </row>
    <row r="131" spans="2:5" x14ac:dyDescent="0.25">
      <c r="B131" t="s">
        <v>162</v>
      </c>
      <c r="C131" s="27">
        <v>36.76</v>
      </c>
      <c r="D131" s="31">
        <v>44178</v>
      </c>
      <c r="E131" s="10" t="s">
        <v>156</v>
      </c>
    </row>
    <row r="132" spans="2:5" x14ac:dyDescent="0.25">
      <c r="B132" t="s">
        <v>163</v>
      </c>
      <c r="C132" s="27">
        <v>36.76</v>
      </c>
      <c r="D132" s="31">
        <v>44178</v>
      </c>
      <c r="E132" s="10" t="s">
        <v>157</v>
      </c>
    </row>
    <row r="133" spans="2:5" x14ac:dyDescent="0.25">
      <c r="B133" s="2" t="s">
        <v>135</v>
      </c>
      <c r="C133" s="32">
        <f>SUM(C125:C132)</f>
        <v>451.9</v>
      </c>
      <c r="D133" s="30"/>
      <c r="E133" s="30"/>
    </row>
    <row r="134" spans="2:5" x14ac:dyDescent="0.25">
      <c r="B134" s="2" t="s">
        <v>125</v>
      </c>
      <c r="C134" s="32">
        <f>C121</f>
        <v>470</v>
      </c>
      <c r="D134" s="30"/>
      <c r="E134" s="30"/>
    </row>
    <row r="135" spans="2:5" x14ac:dyDescent="0.25">
      <c r="B135" s="2" t="s">
        <v>136</v>
      </c>
      <c r="C135" s="32">
        <f>C134-C133</f>
        <v>18.100000000000023</v>
      </c>
      <c r="D135" s="30"/>
      <c r="E135" s="30"/>
    </row>
    <row r="136" spans="2:5" x14ac:dyDescent="0.25">
      <c r="B136" s="11"/>
      <c r="C136" s="30"/>
      <c r="D136" s="30"/>
      <c r="E136" s="30"/>
    </row>
    <row r="137" spans="2:5" x14ac:dyDescent="0.25">
      <c r="C137" s="24"/>
    </row>
  </sheetData>
  <mergeCells count="3">
    <mergeCell ref="A1:E1"/>
    <mergeCell ref="B6:E6"/>
    <mergeCell ref="B105:E105"/>
  </mergeCells>
  <phoneticPr fontId="9" type="noConversion"/>
  <pageMargins left="0.25" right="0.25" top="0.75" bottom="0.75" header="0.3" footer="0.3"/>
  <pageSetup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Template</vt:lpstr>
      <vt:lpstr>Example</vt:lpstr>
      <vt:lpstr>Example!Print_Area</vt:lpstr>
      <vt:lpstr>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Wayne Devoid</dc:creator>
  <cp:lastModifiedBy>Wayne Devoid</cp:lastModifiedBy>
  <dcterms:created xsi:type="dcterms:W3CDTF">2021-05-26T21:20:57Z</dcterms:created>
  <dcterms:modified xsi:type="dcterms:W3CDTF">2021-05-26T22:38:26Z</dcterms:modified>
</cp:coreProperties>
</file>